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6620" windowHeight="6030"/>
  </bookViews>
  <sheets>
    <sheet name="Overview" sheetId="1" r:id="rId1"/>
    <sheet name="Hazel" sheetId="2" r:id="rId2"/>
    <sheet name="Summer" sheetId="3" r:id="rId3"/>
    <sheet name="Cape" sheetId="5" r:id="rId4"/>
    <sheet name="Company" sheetId="6" r:id="rId5"/>
    <sheet name="Thank You" sheetId="7" r:id="rId6"/>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 i="1" l="1"/>
  <c r="C3" i="1"/>
  <c r="C2" i="1"/>
  <c r="D2" i="1" s="1"/>
  <c r="E3" i="1"/>
  <c r="E4" i="1"/>
  <c r="D4" i="1"/>
  <c r="B4" i="1"/>
  <c r="B3" i="1"/>
  <c r="B2" i="1"/>
  <c r="E2" i="1"/>
  <c r="F4" i="1"/>
  <c r="F3" i="1"/>
  <c r="F2" i="1"/>
  <c r="D3" i="1" l="1"/>
</calcChain>
</file>

<file path=xl/sharedStrings.xml><?xml version="1.0" encoding="utf-8"?>
<sst xmlns="http://schemas.openxmlformats.org/spreadsheetml/2006/main" count="189" uniqueCount="113">
  <si>
    <t>Warehouse</t>
  </si>
  <si>
    <t>Hazel Park</t>
  </si>
  <si>
    <t>Summer Lake</t>
  </si>
  <si>
    <t>Manager</t>
  </si>
  <si>
    <t>Cape Lundi</t>
  </si>
  <si>
    <t>Items</t>
  </si>
  <si>
    <t>Status</t>
  </si>
  <si>
    <t>H525</t>
  </si>
  <si>
    <t>H614</t>
  </si>
  <si>
    <t>H543</t>
  </si>
  <si>
    <t>H510</t>
  </si>
  <si>
    <t>H596</t>
  </si>
  <si>
    <t>H524</t>
  </si>
  <si>
    <t>H556</t>
  </si>
  <si>
    <t>H615</t>
  </si>
  <si>
    <t>H619</t>
  </si>
  <si>
    <t>H590</t>
  </si>
  <si>
    <t>H540</t>
  </si>
  <si>
    <t>H531</t>
  </si>
  <si>
    <t>H536</t>
  </si>
  <si>
    <t>H523</t>
  </si>
  <si>
    <t>IS</t>
  </si>
  <si>
    <t>B</t>
  </si>
  <si>
    <t>Department</t>
  </si>
  <si>
    <t>Customer Service</t>
  </si>
  <si>
    <t>CEO</t>
  </si>
  <si>
    <t>Sales</t>
  </si>
  <si>
    <t>Operations</t>
  </si>
  <si>
    <t>IT</t>
  </si>
  <si>
    <t>Human Resources</t>
  </si>
  <si>
    <t>Vendor</t>
  </si>
  <si>
    <t>Code</t>
  </si>
  <si>
    <t>CL185</t>
  </si>
  <si>
    <t>CL736</t>
  </si>
  <si>
    <t>CL585</t>
  </si>
  <si>
    <t>CL525</t>
  </si>
  <si>
    <t>CL676</t>
  </si>
  <si>
    <t>CL131</t>
  </si>
  <si>
    <t>CL317</t>
  </si>
  <si>
    <t>CL246</t>
  </si>
  <si>
    <t>CL184</t>
  </si>
  <si>
    <t>CL243</t>
  </si>
  <si>
    <t>CL734</t>
  </si>
  <si>
    <t>CL137</t>
  </si>
  <si>
    <t>CL360</t>
  </si>
  <si>
    <t>CL319</t>
  </si>
  <si>
    <t>CL181</t>
  </si>
  <si>
    <t>CL572</t>
  </si>
  <si>
    <t>CL601</t>
  </si>
  <si>
    <t>CL399</t>
  </si>
  <si>
    <t>A</t>
  </si>
  <si>
    <t>C</t>
  </si>
  <si>
    <t>E</t>
  </si>
  <si>
    <t>D</t>
  </si>
  <si>
    <t>SL945</t>
  </si>
  <si>
    <t>SL771</t>
  </si>
  <si>
    <t>SL686</t>
  </si>
  <si>
    <t>SL663</t>
  </si>
  <si>
    <t>SL710</t>
  </si>
  <si>
    <t>SL832</t>
  </si>
  <si>
    <t>SL912</t>
  </si>
  <si>
    <t>SL756</t>
  </si>
  <si>
    <t>SL683</t>
  </si>
  <si>
    <t>SL936</t>
  </si>
  <si>
    <t>SL841</t>
  </si>
  <si>
    <t>SL838</t>
  </si>
  <si>
    <t>Y</t>
  </si>
  <si>
    <t>Detail</t>
  </si>
  <si>
    <t>Contact</t>
  </si>
  <si>
    <t>Lester Dreeson</t>
  </si>
  <si>
    <t>Samantha Keyes</t>
  </si>
  <si>
    <t>Omar Oshana</t>
  </si>
  <si>
    <t>Logistics</t>
  </si>
  <si>
    <t>Accounting</t>
  </si>
  <si>
    <t xml:space="preserve">Natalie Aiken </t>
  </si>
  <si>
    <t>Laurena Craig  </t>
  </si>
  <si>
    <t>Sanford Goodlow  </t>
  </si>
  <si>
    <t>Jarred Schack  </t>
  </si>
  <si>
    <t>Chris Rosenberry  </t>
  </si>
  <si>
    <t>Ha Toland</t>
  </si>
  <si>
    <t>Terri Weber</t>
  </si>
  <si>
    <t>Artie Gee</t>
  </si>
  <si>
    <t>Hope Jackson</t>
  </si>
  <si>
    <t>Warren Scott</t>
  </si>
  <si>
    <t>Janie Pearson</t>
  </si>
  <si>
    <t>Santina Theriault</t>
  </si>
  <si>
    <t>Billie Voss</t>
  </si>
  <si>
    <t>Total Items</t>
  </si>
  <si>
    <t>% Back Ordered</t>
  </si>
  <si>
    <t>Count of Back Orders</t>
  </si>
  <si>
    <t>Temperature Control</t>
  </si>
  <si>
    <t>U.S. Customs Bonded</t>
  </si>
  <si>
    <t>Type</t>
  </si>
  <si>
    <t>Refrigerated Storage</t>
  </si>
  <si>
    <t>Warehouse Type</t>
  </si>
  <si>
    <t>HazMat</t>
  </si>
  <si>
    <t>Corrosive</t>
  </si>
  <si>
    <t>Flammable</t>
  </si>
  <si>
    <t>VP/Director/Manager</t>
  </si>
  <si>
    <t>Legal</t>
  </si>
  <si>
    <t>Product Development</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</si>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</sst>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9" fontId="1" fillId="0" borderId="0" applyFont="0" applyFill="0" applyBorder="0" applyAlignment="0" applyProtection="0"/>
    <xf numFmtId="0" fontId="3" fillId="0" borderId="0" applyNumberFormat="0" applyFill="0" applyBorder="0" applyAlignment="0" applyProtection="0"/>
  </cellStyleXfs>
  <cellXfs count="11">
    <xf numFmtId="0" fontId="0" fillId="0" borderId="0" xfId="0"/>
    <xf numFmtId="0" fontId="2" fillId="0" borderId="0" xfId="0" applyFont="1"/>
    <xf numFmtId="0" fontId="2" fillId="0" borderId="0" xfId="0" applyFont="1" applyAlignment="1">
      <alignment horizontal="center"/>
    </xf>
    <xf numFmtId="0" fontId="0" fillId="0" borderId="0" xfId="0" applyAlignment="1">
      <alignment horizontal="center"/>
    </xf>
    <xf numFmtId="0" fontId="2" fillId="0" borderId="0" xfId="0" applyFont="1" applyAlignment="1">
      <alignment wrapText="1"/>
    </xf>
    <xf numFmtId="0" fontId="2" fillId="0" borderId="0" xfId="0" applyFont="1" applyAlignment="1">
      <alignment horizontal="left"/>
    </xf>
    <xf numFmtId="0" fontId="2" fillId="0" borderId="0" xfId="0" applyFont="1" applyAlignment="1">
      <alignment horizontal="center" wrapText="1"/>
    </xf>
    <xf numFmtId="10" fontId="0" fillId="0" borderId="0" xfId="1" applyNumberFormat="1" applyFont="1" applyAlignment="1">
      <alignment horizontal="center"/>
    </xf>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Hyperlink" xfId="2" builtinId="8"/>
    <cellStyle name="Normal" xfId="0" builtinId="0"/>
    <cellStyle name="Percent" xfId="1" builtinId="5"/>
  </cellStyles>
  <dxfs count="10">
    <dxf>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ables/table1.xml><?xml version="1.0" encoding="utf-8"?>
<table xmlns="http://schemas.openxmlformats.org/spreadsheetml/2006/main" id="2" name="Hazel" displayName="Hazel" ref="A3:B17" totalsRowShown="0" headerRowDxfId="9" dataDxfId="8">
  <autoFilter ref="A3:B17">
    <filterColumn colId="0" hiddenButton="1"/>
    <filterColumn colId="1" hiddenButton="1"/>
  </autoFilter>
  <tableColumns count="2">
    <tableColumn id="1" name="Items" dataDxfId="7"/>
    <tableColumn id="2" name="Status" dataDxfId="6"/>
  </tableColumns>
  <tableStyleInfo name="TableStyleLight10" showFirstColumn="0" showLastColumn="0" showRowStripes="1" showColumnStripes="0"/>
</table>
</file>

<file path=xl/tables/table2.xml><?xml version="1.0" encoding="utf-8"?>
<table xmlns="http://schemas.openxmlformats.org/spreadsheetml/2006/main" id="3" name="Summer" displayName="Summer" ref="A3:E15" totalsRowShown="0" headerRowDxfId="5">
  <autoFilter ref="A3:E15">
    <filterColumn colId="0" hiddenButton="1"/>
    <filterColumn colId="1" hiddenButton="1"/>
    <filterColumn colId="2" hiddenButton="1"/>
    <filterColumn colId="3" hiddenButton="1"/>
    <filterColumn colId="4" hiddenButton="1"/>
  </autoFilter>
  <tableColumns count="5">
    <tableColumn id="1" name="Items"/>
    <tableColumn id="2" name="HazMat" dataDxfId="4"/>
    <tableColumn id="3" name="Detail" dataDxfId="3"/>
    <tableColumn id="4" name="Contact"/>
    <tableColumn id="5" name="Status" dataDxfId="2"/>
  </tableColumns>
  <tableStyleInfo name="TableStyleMedium7" showFirstColumn="0" showLastColumn="0" showRowStripes="1" showColumnStripes="0"/>
</table>
</file>

<file path=xl/tables/table3.xml><?xml version="1.0" encoding="utf-8"?>
<table xmlns="http://schemas.openxmlformats.org/spreadsheetml/2006/main" id="1" name="Cape" displayName="Cape" ref="A3:C21" totalsRowShown="0" headerRowDxfId="1">
  <autoFilter ref="A3:C21">
    <filterColumn colId="0" hiddenButton="1"/>
    <filterColumn colId="1" hiddenButton="1"/>
    <filterColumn colId="2" hiddenButton="1"/>
  </autoFilter>
  <tableColumns count="3">
    <tableColumn id="1" name="Code"/>
    <tableColumn id="2" name="Vendor" dataDxfId="0"/>
    <tableColumn id="3" name="Status"/>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6.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abSelected="1" workbookViewId="0">
      <selection activeCell="A3" sqref="A3"/>
    </sheetView>
  </sheetViews>
  <sheetFormatPr defaultRowHeight="15" x14ac:dyDescent="0.25"/>
  <cols>
    <col min="1" max="1" width="18.28515625" customWidth="1"/>
    <col min="2" max="2" width="15" style="3" bestFit="1" customWidth="1"/>
    <col min="3" max="3" width="13" style="3" bestFit="1" customWidth="1"/>
    <col min="4" max="4" width="15" style="3" bestFit="1" customWidth="1"/>
    <col min="5" max="5" width="12.42578125" bestFit="1" customWidth="1"/>
    <col min="6" max="6" width="20" bestFit="1" customWidth="1"/>
  </cols>
  <sheetData>
    <row r="1" spans="1:6" ht="29.25" customHeight="1" x14ac:dyDescent="0.25">
      <c r="A1" s="4" t="s">
        <v>0</v>
      </c>
      <c r="B1" s="6" t="s">
        <v>89</v>
      </c>
      <c r="C1" s="6" t="s">
        <v>87</v>
      </c>
      <c r="D1" s="6" t="s">
        <v>88</v>
      </c>
      <c r="E1" s="6" t="s">
        <v>3</v>
      </c>
      <c r="F1" s="4" t="s">
        <v>94</v>
      </c>
    </row>
    <row r="2" spans="1:6" ht="20.25" customHeight="1" x14ac:dyDescent="0.25">
      <c r="A2" s="1" t="s">
        <v>1</v>
      </c>
      <c r="B2" s="3">
        <f>COUNTIF(Hazel[Status],"B")</f>
        <v>3</v>
      </c>
      <c r="C2" s="3">
        <f>COUNTA(Hazel[Status])</f>
        <v>14</v>
      </c>
      <c r="D2" s="7">
        <f>B2/C2</f>
        <v>0.21428571428571427</v>
      </c>
      <c r="E2" t="str">
        <f>VLOOKUP(A2,Company!$A$2:$B$14,2,FALSE)</f>
        <v>Artie Gee</v>
      </c>
      <c r="F2" t="str">
        <f>Hazel!B1</f>
        <v>Temperature Control</v>
      </c>
    </row>
    <row r="3" spans="1:6" ht="20.25" customHeight="1" x14ac:dyDescent="0.25">
      <c r="A3" s="1" t="s">
        <v>2</v>
      </c>
      <c r="B3" s="3">
        <f>COUNTIF(Summer[Status],"B")</f>
        <v>2</v>
      </c>
      <c r="C3" s="3">
        <f>COUNTA(Summer[Status])</f>
        <v>12</v>
      </c>
      <c r="D3" s="7">
        <f t="shared" ref="D3:D4" si="0">B3/C3</f>
        <v>0.16666666666666666</v>
      </c>
      <c r="E3" t="str">
        <f>VLOOKUP(A3,Company!$A$2:$B$14,2,FALSE)</f>
        <v>Warren Scott</v>
      </c>
      <c r="F3" t="str">
        <f>Summer!B1</f>
        <v>U.S. Customs Bonded</v>
      </c>
    </row>
    <row r="4" spans="1:6" ht="20.25" customHeight="1" x14ac:dyDescent="0.25">
      <c r="A4" s="1" t="s">
        <v>4</v>
      </c>
      <c r="B4" s="3">
        <f>COUNTIF(Cape[Status],"B")</f>
        <v>9</v>
      </c>
      <c r="C4" s="3">
        <f>COUNTA(Cape[Status])</f>
        <v>18</v>
      </c>
      <c r="D4" s="7">
        <f t="shared" si="0"/>
        <v>0.5</v>
      </c>
      <c r="E4" t="str">
        <f>VLOOKUP(A4,Company!$A$2:$B$14,2,FALSE)</f>
        <v>Terri Weber</v>
      </c>
      <c r="F4" t="str">
        <f>Cape!B1</f>
        <v>Refrigerated Storage</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defaultRowHeight="15" x14ac:dyDescent="0.25"/>
  <cols>
    <col min="1" max="2" width="9.140625" style="3"/>
  </cols>
  <sheetData>
    <row r="1" spans="1:2" x14ac:dyDescent="0.25">
      <c r="A1" s="3" t="s">
        <v>92</v>
      </c>
      <c r="B1" s="1" t="s">
        <v>90</v>
      </c>
    </row>
    <row r="3" spans="1:2" x14ac:dyDescent="0.25">
      <c r="A3" s="2" t="s">
        <v>5</v>
      </c>
      <c r="B3" s="2" t="s">
        <v>6</v>
      </c>
    </row>
    <row r="4" spans="1:2" x14ac:dyDescent="0.25">
      <c r="A4" s="3" t="s">
        <v>7</v>
      </c>
      <c r="B4" s="3" t="s">
        <v>21</v>
      </c>
    </row>
    <row r="5" spans="1:2" x14ac:dyDescent="0.25">
      <c r="A5" s="3" t="s">
        <v>8</v>
      </c>
      <c r="B5" s="3" t="s">
        <v>22</v>
      </c>
    </row>
    <row r="6" spans="1:2" x14ac:dyDescent="0.25">
      <c r="A6" s="3" t="s">
        <v>9</v>
      </c>
      <c r="B6" s="3" t="s">
        <v>22</v>
      </c>
    </row>
    <row r="7" spans="1:2" x14ac:dyDescent="0.25">
      <c r="A7" s="3" t="s">
        <v>10</v>
      </c>
      <c r="B7" s="3" t="s">
        <v>21</v>
      </c>
    </row>
    <row r="8" spans="1:2" x14ac:dyDescent="0.25">
      <c r="A8" s="3" t="s">
        <v>11</v>
      </c>
      <c r="B8" s="3" t="s">
        <v>21</v>
      </c>
    </row>
    <row r="9" spans="1:2" x14ac:dyDescent="0.25">
      <c r="A9" s="3" t="s">
        <v>12</v>
      </c>
      <c r="B9" s="3" t="s">
        <v>21</v>
      </c>
    </row>
    <row r="10" spans="1:2" x14ac:dyDescent="0.25">
      <c r="A10" s="3" t="s">
        <v>13</v>
      </c>
      <c r="B10" s="3" t="s">
        <v>21</v>
      </c>
    </row>
    <row r="11" spans="1:2" x14ac:dyDescent="0.25">
      <c r="A11" s="3" t="s">
        <v>14</v>
      </c>
      <c r="B11" s="3" t="s">
        <v>22</v>
      </c>
    </row>
    <row r="12" spans="1:2" x14ac:dyDescent="0.25">
      <c r="A12" s="3" t="s">
        <v>15</v>
      </c>
      <c r="B12" s="3" t="s">
        <v>21</v>
      </c>
    </row>
    <row r="13" spans="1:2" x14ac:dyDescent="0.25">
      <c r="A13" s="3" t="s">
        <v>16</v>
      </c>
      <c r="B13" s="3" t="s">
        <v>21</v>
      </c>
    </row>
    <row r="14" spans="1:2" x14ac:dyDescent="0.25">
      <c r="A14" s="3" t="s">
        <v>17</v>
      </c>
      <c r="B14" s="3" t="s">
        <v>21</v>
      </c>
    </row>
    <row r="15" spans="1:2" x14ac:dyDescent="0.25">
      <c r="A15" s="3" t="s">
        <v>18</v>
      </c>
      <c r="B15" s="3" t="s">
        <v>21</v>
      </c>
    </row>
    <row r="16" spans="1:2" x14ac:dyDescent="0.25">
      <c r="A16" s="3" t="s">
        <v>19</v>
      </c>
      <c r="B16" s="3" t="s">
        <v>21</v>
      </c>
    </row>
    <row r="17" spans="1:2" x14ac:dyDescent="0.25">
      <c r="A17" s="3" t="s">
        <v>20</v>
      </c>
      <c r="B17" s="3" t="s">
        <v>21</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heetViews>
  <sheetFormatPr defaultRowHeight="15" x14ac:dyDescent="0.25"/>
  <cols>
    <col min="3" max="3" width="12.5703125" style="3" customWidth="1"/>
    <col min="4" max="4" width="15.5703125" bestFit="1" customWidth="1"/>
    <col min="5" max="5" width="9.140625" style="3"/>
  </cols>
  <sheetData>
    <row r="1" spans="1:5" x14ac:dyDescent="0.25">
      <c r="A1" t="s">
        <v>92</v>
      </c>
      <c r="B1" s="5" t="s">
        <v>91</v>
      </c>
    </row>
    <row r="3" spans="1:5" x14ac:dyDescent="0.25">
      <c r="A3" s="2" t="s">
        <v>5</v>
      </c>
      <c r="B3" s="2" t="s">
        <v>95</v>
      </c>
      <c r="C3" s="2" t="s">
        <v>67</v>
      </c>
      <c r="D3" s="1" t="s">
        <v>68</v>
      </c>
      <c r="E3" s="2" t="s">
        <v>6</v>
      </c>
    </row>
    <row r="4" spans="1:5" x14ac:dyDescent="0.25">
      <c r="A4" t="s">
        <v>54</v>
      </c>
      <c r="B4" s="3"/>
      <c r="D4" t="s">
        <v>69</v>
      </c>
      <c r="E4" s="3" t="s">
        <v>21</v>
      </c>
    </row>
    <row r="5" spans="1:5" x14ac:dyDescent="0.25">
      <c r="A5" t="s">
        <v>55</v>
      </c>
      <c r="B5" s="3"/>
      <c r="D5" t="s">
        <v>70</v>
      </c>
      <c r="E5" s="3" t="s">
        <v>21</v>
      </c>
    </row>
    <row r="6" spans="1:5" x14ac:dyDescent="0.25">
      <c r="A6" t="s">
        <v>56</v>
      </c>
      <c r="B6" s="3" t="s">
        <v>66</v>
      </c>
      <c r="C6" s="3" t="s">
        <v>96</v>
      </c>
      <c r="D6" t="s">
        <v>70</v>
      </c>
      <c r="E6" s="3" t="s">
        <v>21</v>
      </c>
    </row>
    <row r="7" spans="1:5" x14ac:dyDescent="0.25">
      <c r="A7" t="s">
        <v>57</v>
      </c>
      <c r="B7" s="3"/>
      <c r="D7" t="s">
        <v>70</v>
      </c>
      <c r="E7" s="3" t="s">
        <v>22</v>
      </c>
    </row>
    <row r="8" spans="1:5" x14ac:dyDescent="0.25">
      <c r="A8" t="s">
        <v>58</v>
      </c>
      <c r="B8" s="3"/>
      <c r="D8" t="s">
        <v>71</v>
      </c>
      <c r="E8" s="3" t="s">
        <v>21</v>
      </c>
    </row>
    <row r="9" spans="1:5" x14ac:dyDescent="0.25">
      <c r="A9" t="s">
        <v>59</v>
      </c>
      <c r="B9" s="3"/>
      <c r="D9" t="s">
        <v>69</v>
      </c>
      <c r="E9" s="3" t="s">
        <v>21</v>
      </c>
    </row>
    <row r="10" spans="1:5" x14ac:dyDescent="0.25">
      <c r="A10" t="s">
        <v>60</v>
      </c>
      <c r="B10" s="3" t="s">
        <v>66</v>
      </c>
      <c r="C10" s="3" t="s">
        <v>96</v>
      </c>
      <c r="D10" t="s">
        <v>69</v>
      </c>
      <c r="E10" s="3" t="s">
        <v>22</v>
      </c>
    </row>
    <row r="11" spans="1:5" x14ac:dyDescent="0.25">
      <c r="A11" t="s">
        <v>61</v>
      </c>
      <c r="B11" s="3" t="s">
        <v>66</v>
      </c>
      <c r="C11" s="3" t="s">
        <v>97</v>
      </c>
      <c r="D11" t="s">
        <v>69</v>
      </c>
      <c r="E11" s="3" t="s">
        <v>21</v>
      </c>
    </row>
    <row r="12" spans="1:5" x14ac:dyDescent="0.25">
      <c r="A12" t="s">
        <v>62</v>
      </c>
      <c r="B12" s="3"/>
      <c r="D12" t="s">
        <v>71</v>
      </c>
      <c r="E12" s="3" t="s">
        <v>21</v>
      </c>
    </row>
    <row r="13" spans="1:5" x14ac:dyDescent="0.25">
      <c r="A13" t="s">
        <v>63</v>
      </c>
      <c r="B13" s="3"/>
      <c r="D13" t="s">
        <v>71</v>
      </c>
      <c r="E13" s="3" t="s">
        <v>21</v>
      </c>
    </row>
    <row r="14" spans="1:5" x14ac:dyDescent="0.25">
      <c r="A14" t="s">
        <v>64</v>
      </c>
      <c r="B14" s="3"/>
      <c r="D14" t="s">
        <v>71</v>
      </c>
      <c r="E14" s="3" t="s">
        <v>21</v>
      </c>
    </row>
    <row r="15" spans="1:5" x14ac:dyDescent="0.25">
      <c r="A15" t="s">
        <v>65</v>
      </c>
      <c r="B15" s="3"/>
      <c r="D15" t="s">
        <v>69</v>
      </c>
      <c r="E15" s="3" t="s">
        <v>21</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heetViews>
  <sheetFormatPr defaultRowHeight="15" x14ac:dyDescent="0.25"/>
  <cols>
    <col min="2" max="2" width="9.7109375" style="3" customWidth="1"/>
  </cols>
  <sheetData>
    <row r="1" spans="1:3" x14ac:dyDescent="0.25">
      <c r="A1" t="s">
        <v>92</v>
      </c>
      <c r="B1" s="5" t="s">
        <v>93</v>
      </c>
    </row>
    <row r="3" spans="1:3" x14ac:dyDescent="0.25">
      <c r="A3" s="2" t="s">
        <v>31</v>
      </c>
      <c r="B3" s="2" t="s">
        <v>30</v>
      </c>
      <c r="C3" s="2" t="s">
        <v>6</v>
      </c>
    </row>
    <row r="4" spans="1:3" x14ac:dyDescent="0.25">
      <c r="A4" t="s">
        <v>32</v>
      </c>
      <c r="B4" s="3" t="s">
        <v>50</v>
      </c>
      <c r="C4" t="s">
        <v>21</v>
      </c>
    </row>
    <row r="5" spans="1:3" x14ac:dyDescent="0.25">
      <c r="A5" t="s">
        <v>33</v>
      </c>
      <c r="B5" s="3" t="s">
        <v>50</v>
      </c>
      <c r="C5" t="s">
        <v>22</v>
      </c>
    </row>
    <row r="6" spans="1:3" x14ac:dyDescent="0.25">
      <c r="A6" t="s">
        <v>34</v>
      </c>
      <c r="B6" s="3" t="s">
        <v>51</v>
      </c>
      <c r="C6" t="s">
        <v>22</v>
      </c>
    </row>
    <row r="7" spans="1:3" x14ac:dyDescent="0.25">
      <c r="A7" t="s">
        <v>35</v>
      </c>
      <c r="B7" s="3" t="s">
        <v>50</v>
      </c>
      <c r="C7" t="s">
        <v>21</v>
      </c>
    </row>
    <row r="8" spans="1:3" x14ac:dyDescent="0.25">
      <c r="A8" t="s">
        <v>36</v>
      </c>
      <c r="B8" s="3" t="s">
        <v>22</v>
      </c>
      <c r="C8" t="s">
        <v>21</v>
      </c>
    </row>
    <row r="9" spans="1:3" x14ac:dyDescent="0.25">
      <c r="A9" t="s">
        <v>37</v>
      </c>
      <c r="B9" s="3" t="s">
        <v>22</v>
      </c>
      <c r="C9" t="s">
        <v>21</v>
      </c>
    </row>
    <row r="10" spans="1:3" x14ac:dyDescent="0.25">
      <c r="A10" t="s">
        <v>38</v>
      </c>
      <c r="B10" s="3" t="s">
        <v>22</v>
      </c>
      <c r="C10" t="s">
        <v>21</v>
      </c>
    </row>
    <row r="11" spans="1:3" x14ac:dyDescent="0.25">
      <c r="A11" t="s">
        <v>39</v>
      </c>
      <c r="B11" s="3" t="s">
        <v>52</v>
      </c>
      <c r="C11" t="s">
        <v>22</v>
      </c>
    </row>
    <row r="12" spans="1:3" x14ac:dyDescent="0.25">
      <c r="A12" t="s">
        <v>40</v>
      </c>
      <c r="B12" s="3" t="s">
        <v>22</v>
      </c>
      <c r="C12" t="s">
        <v>21</v>
      </c>
    </row>
    <row r="13" spans="1:3" x14ac:dyDescent="0.25">
      <c r="A13" t="s">
        <v>41</v>
      </c>
      <c r="B13" s="3" t="s">
        <v>50</v>
      </c>
      <c r="C13" t="s">
        <v>21</v>
      </c>
    </row>
    <row r="14" spans="1:3" x14ac:dyDescent="0.25">
      <c r="A14" t="s">
        <v>42</v>
      </c>
      <c r="B14" s="3" t="s">
        <v>53</v>
      </c>
      <c r="C14" t="s">
        <v>22</v>
      </c>
    </row>
    <row r="15" spans="1:3" x14ac:dyDescent="0.25">
      <c r="A15" t="s">
        <v>43</v>
      </c>
      <c r="B15" s="3" t="s">
        <v>53</v>
      </c>
      <c r="C15" t="s">
        <v>22</v>
      </c>
    </row>
    <row r="16" spans="1:3" x14ac:dyDescent="0.25">
      <c r="A16" t="s">
        <v>44</v>
      </c>
      <c r="B16" s="3" t="s">
        <v>22</v>
      </c>
      <c r="C16" t="s">
        <v>22</v>
      </c>
    </row>
    <row r="17" spans="1:3" x14ac:dyDescent="0.25">
      <c r="A17" t="s">
        <v>45</v>
      </c>
      <c r="B17" s="3" t="s">
        <v>50</v>
      </c>
      <c r="C17" t="s">
        <v>21</v>
      </c>
    </row>
    <row r="18" spans="1:3" x14ac:dyDescent="0.25">
      <c r="A18" t="s">
        <v>46</v>
      </c>
      <c r="B18" s="3" t="s">
        <v>51</v>
      </c>
      <c r="C18" t="s">
        <v>22</v>
      </c>
    </row>
    <row r="19" spans="1:3" x14ac:dyDescent="0.25">
      <c r="A19" t="s">
        <v>47</v>
      </c>
      <c r="B19" s="3" t="s">
        <v>52</v>
      </c>
      <c r="C19" t="s">
        <v>21</v>
      </c>
    </row>
    <row r="20" spans="1:3" x14ac:dyDescent="0.25">
      <c r="A20" t="s">
        <v>48</v>
      </c>
      <c r="B20" s="3" t="s">
        <v>52</v>
      </c>
      <c r="C20" t="s">
        <v>22</v>
      </c>
    </row>
    <row r="21" spans="1:3" x14ac:dyDescent="0.25">
      <c r="A21" t="s">
        <v>49</v>
      </c>
      <c r="B21" s="3" t="s">
        <v>52</v>
      </c>
      <c r="C21" t="s">
        <v>22</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heetViews>
  <sheetFormatPr defaultRowHeight="15" x14ac:dyDescent="0.25"/>
  <cols>
    <col min="1" max="1" width="20.7109375" bestFit="1" customWidth="1"/>
    <col min="2" max="2" width="20.42578125" bestFit="1" customWidth="1"/>
  </cols>
  <sheetData>
    <row r="1" spans="1:2" x14ac:dyDescent="0.25">
      <c r="A1" s="1" t="s">
        <v>23</v>
      </c>
      <c r="B1" s="1" t="s">
        <v>98</v>
      </c>
    </row>
    <row r="2" spans="1:2" x14ac:dyDescent="0.25">
      <c r="A2" t="s">
        <v>24</v>
      </c>
      <c r="B2" t="s">
        <v>75</v>
      </c>
    </row>
    <row r="3" spans="1:2" x14ac:dyDescent="0.25">
      <c r="A3" t="s">
        <v>4</v>
      </c>
      <c r="B3" t="s">
        <v>80</v>
      </c>
    </row>
    <row r="4" spans="1:2" x14ac:dyDescent="0.25">
      <c r="A4" t="s">
        <v>100</v>
      </c>
      <c r="B4" t="s">
        <v>82</v>
      </c>
    </row>
    <row r="5" spans="1:2" x14ac:dyDescent="0.25">
      <c r="A5" t="s">
        <v>27</v>
      </c>
      <c r="B5" t="s">
        <v>78</v>
      </c>
    </row>
    <row r="6" spans="1:2" x14ac:dyDescent="0.25">
      <c r="A6" t="s">
        <v>73</v>
      </c>
      <c r="B6" t="s">
        <v>86</v>
      </c>
    </row>
    <row r="7" spans="1:2" x14ac:dyDescent="0.25">
      <c r="A7" t="s">
        <v>25</v>
      </c>
      <c r="B7" t="s">
        <v>74</v>
      </c>
    </row>
    <row r="8" spans="1:2" x14ac:dyDescent="0.25">
      <c r="A8" t="s">
        <v>99</v>
      </c>
      <c r="B8" t="s">
        <v>77</v>
      </c>
    </row>
    <row r="9" spans="1:2" x14ac:dyDescent="0.25">
      <c r="A9" t="s">
        <v>2</v>
      </c>
      <c r="B9" t="s">
        <v>83</v>
      </c>
    </row>
    <row r="10" spans="1:2" x14ac:dyDescent="0.25">
      <c r="A10" t="s">
        <v>26</v>
      </c>
      <c r="B10" t="s">
        <v>76</v>
      </c>
    </row>
    <row r="11" spans="1:2" x14ac:dyDescent="0.25">
      <c r="A11" t="s">
        <v>28</v>
      </c>
      <c r="B11" t="s">
        <v>79</v>
      </c>
    </row>
    <row r="12" spans="1:2" x14ac:dyDescent="0.25">
      <c r="A12" t="s">
        <v>1</v>
      </c>
      <c r="B12" t="s">
        <v>81</v>
      </c>
    </row>
    <row r="13" spans="1:2" x14ac:dyDescent="0.25">
      <c r="A13" t="s">
        <v>29</v>
      </c>
      <c r="B13" t="s">
        <v>84</v>
      </c>
    </row>
    <row r="14" spans="1:2" x14ac:dyDescent="0.25">
      <c r="A14" t="s">
        <v>72</v>
      </c>
      <c r="B14" t="s">
        <v>85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 t="s">
        <v>101</v>
      </c>
      <c r="F3" s="8" t="s">
        <v>102</v>
      </c>
      <c r="K3" s="9" t="s">
        <v>103</v>
      </c>
      <c r="L3" s="9"/>
      <c r="M3" s="9"/>
      <c r="N3" s="9"/>
      <c r="O3" s="9"/>
      <c r="P3" s="9"/>
    </row>
    <row r="4" spans="5:16" x14ac:dyDescent="0.25">
      <c r="E4" s="1" t="s">
        <v>104</v>
      </c>
      <c r="F4" s="8" t="s">
        <v>105</v>
      </c>
      <c r="K4" s="9"/>
      <c r="L4" s="9"/>
      <c r="M4" s="9"/>
      <c r="N4" s="9"/>
      <c r="O4" s="9"/>
      <c r="P4" s="9"/>
    </row>
    <row r="5" spans="5:16" ht="15" customHeight="1" x14ac:dyDescent="0.25">
      <c r="E5" s="1"/>
      <c r="F5" s="8" t="s">
        <v>106</v>
      </c>
      <c r="K5" s="9"/>
      <c r="L5" s="9"/>
      <c r="M5" s="9"/>
      <c r="N5" s="9"/>
      <c r="O5" s="9"/>
      <c r="P5" s="9"/>
    </row>
    <row r="6" spans="5:16" x14ac:dyDescent="0.25">
      <c r="E6" s="1" t="s">
        <v>107</v>
      </c>
      <c r="F6" s="8" t="s">
        <v>108</v>
      </c>
      <c r="K6" s="9"/>
      <c r="L6" s="9"/>
      <c r="M6" s="9"/>
      <c r="N6" s="9"/>
      <c r="O6" s="9"/>
      <c r="P6" s="9"/>
    </row>
    <row r="7" spans="5:16" x14ac:dyDescent="0.25">
      <c r="E7" s="1"/>
      <c r="F7" s="8" t="s">
        <v>109</v>
      </c>
      <c r="K7" s="9"/>
      <c r="L7" s="9"/>
      <c r="M7" s="9"/>
      <c r="N7" s="9"/>
      <c r="O7" s="9"/>
      <c r="P7" s="9"/>
    </row>
    <row r="8" spans="5:16" x14ac:dyDescent="0.25">
      <c r="E8" s="1" t="s">
        <v>110</v>
      </c>
      <c r="F8" t="s">
        <v>111</v>
      </c>
      <c r="K8" s="9"/>
      <c r="L8" s="9"/>
      <c r="M8" s="9"/>
      <c r="N8" s="9"/>
      <c r="O8" s="9"/>
      <c r="P8" s="9"/>
    </row>
    <row r="9" spans="5:16" x14ac:dyDescent="0.25">
      <c r="K9" s="9"/>
      <c r="L9" s="9"/>
      <c r="M9" s="9"/>
      <c r="N9" s="9"/>
      <c r="O9" s="9"/>
      <c r="P9" s="9"/>
    </row>
    <row r="10" spans="5:16" x14ac:dyDescent="0.25">
      <c r="K10" s="9"/>
      <c r="L10" s="9"/>
      <c r="M10" s="9"/>
      <c r="N10" s="9"/>
      <c r="O10" s="9"/>
      <c r="P10" s="9"/>
    </row>
    <row r="11" spans="5:16" ht="34.5" customHeight="1" x14ac:dyDescent="0.25">
      <c r="K11" s="9"/>
      <c r="L11" s="9"/>
      <c r="M11" s="9"/>
      <c r="N11" s="9"/>
      <c r="O11" s="9"/>
      <c r="P11" s="9"/>
    </row>
    <row r="12" spans="5:16" x14ac:dyDescent="0.25">
      <c r="K12" s="9"/>
      <c r="L12" s="9"/>
      <c r="M12" s="9"/>
      <c r="N12" s="9"/>
      <c r="O12" s="9"/>
      <c r="P12" s="9"/>
    </row>
    <row r="13" spans="5:16" ht="22.5" customHeight="1" x14ac:dyDescent="0.25"/>
    <row r="14" spans="5:16" ht="15.75" x14ac:dyDescent="0.25">
      <c r="K14" s="10" t="s">
        <v>112</v>
      </c>
      <c r="L14" s="10"/>
      <c r="M14" s="10"/>
      <c r="N14" s="10"/>
      <c r="O14" s="10"/>
      <c r="P14" s="10"/>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Overview</vt:lpstr>
      <vt:lpstr>Hazel</vt:lpstr>
      <vt:lpstr>Summer</vt:lpstr>
      <vt:lpstr>Cape</vt:lpstr>
      <vt:lpstr>Company</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2014-06-30T14:50:48Z</dcterms:created>
  <dcterms:modified xsi:type="dcterms:W3CDTF">2014-11-04T23:40:14Z</dcterms:modified>
</cp:coreProperties>
</file>